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2120" windowHeight="23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<sst xmlns="http://schemas.openxmlformats.org/spreadsheetml/2006/main" count="27" uniqueCount="23">
  <si>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>Hazen-Williams Equation for Pressure Loss in Pipes</t>
  </si>
  <si>
    <t>Imperial Units</t>
  </si>
  <si>
    <t>Specified Data</t>
  </si>
  <si>
    <t>l  = length of pipe (ft)</t>
  </si>
  <si>
    <t xml:space="preserve">c = Hazen-Williams roughness constant </t>
  </si>
  <si>
    <t>q = volume flow (gal/min)</t>
  </si>
  <si>
    <t>dh = inside or hydraulic diameter (inches)</t>
  </si>
  <si>
    <t>Calculated Pressure Loss</t>
  </si>
  <si>
    <t>f = friction head loss in feet of water per 100 feet of pipe (ft H20 per 100 ft pipe)</t>
  </si>
  <si>
    <t>f = friction head loss in psi of water per 100 feet of pipe (psi per 100 ft pipe)</t>
  </si>
  <si>
    <t>Head loss (ft H20)</t>
  </si>
  <si>
    <t>Head loss (psi)</t>
  </si>
  <si>
    <t>Calculated Flow Velocity</t>
  </si>
  <si>
    <t>v = flow velocity (ft/s)</t>
  </si>
  <si>
    <t>SI Units</t>
  </si>
  <si>
    <t>l  = length of pipe (m)</t>
  </si>
  <si>
    <t>q = volume flow (liter/sec)</t>
  </si>
  <si>
    <t>dh = inside or hydraulic diameter (mm)</t>
  </si>
  <si>
    <t>f = friction head loss in mm of water per 100 m of pipe (mm H20 per 100 m pipe)</t>
  </si>
  <si>
    <t>f = friction head loss in kPa per 100 m of pipe (kPa per 100 m pipe)</t>
  </si>
  <si>
    <t>Head loss (mm H20)</t>
  </si>
  <si>
    <t>Head loss (kPa)</t>
  </si>
  <si>
    <t>v = flow velocity (m/s)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</si>
</sst>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53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2" fillId="0" borderId="0" xfId="53" applyNumberForma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39</xdr:row>
      <xdr:rowOff>85725</xdr:rowOff>
    </xdr:from>
    <xdr:to>
      <xdr:col>1</xdr:col>
      <xdr:colOff>361950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6591300"/>
          <a:ext cx="3714750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ineeringtoolbox.com/hazen-williams-water-d_797.html" TargetMode="External" /><Relationship Id="rId2" Type="http://schemas.openxmlformats.org/officeDocument/2006/relationships/hyperlink" Target="https://www.engineeringtoolbox.com/hazen-williams-coefficients-d_798.html" TargetMode="External" /><Relationship Id="rId3" Type="http://schemas.openxmlformats.org/officeDocument/2006/relationships/hyperlink" Target="https://www.engineeringtoolbox.com/hazen-williams-coefficients-d_798.html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A26" sqref="A26"/>
    </sheetView>
  </sheetViews>
  <sheetFormatPr defaultColWidth="8.8515625" defaultRowHeight="12.75"/>
  <cols>
    <col min="1" max="1" width="66.140625" style="0" customWidth="1"/>
    <col min="2" max="2" width="10.7109375" style="0" customWidth="1"/>
  </cols>
  <sheetData>
    <row r="1" s="2" customFormat="1" ht="15.75">
      <c r="A1" s="1" t="s">
        <v>0</v>
      </c>
    </row>
    <row r="3" s="3" customFormat="1" ht="15.75">
      <c r="A3" s="2" t="s">
        <v>1</v>
      </c>
    </row>
    <row r="4" s="3" customFormat="1" ht="15.75">
      <c r="A4" s="2"/>
    </row>
    <row r="5" ht="12.75">
      <c r="A5" s="3" t="s">
        <v>2</v>
      </c>
    </row>
    <row r="6" spans="1:2" ht="12.75">
      <c r="A6" s="4" t="s">
        <v>3</v>
      </c>
      <c r="B6">
        <v>200</v>
      </c>
    </row>
    <row r="7" spans="1:2" ht="12.75">
      <c r="A7" s="11" t="s">
        <v>4</v>
      </c>
      <c r="B7">
        <v>140</v>
      </c>
    </row>
    <row r="8" spans="1:2" ht="12.75">
      <c r="A8" t="s">
        <v>5</v>
      </c>
      <c r="B8">
        <v>200</v>
      </c>
    </row>
    <row r="9" spans="1:2" ht="12.75">
      <c r="A9" t="s">
        <v>6</v>
      </c>
      <c r="B9">
        <v>3</v>
      </c>
    </row>
    <row r="11" ht="12.75">
      <c r="A11" s="3" t="s">
        <v>7</v>
      </c>
    </row>
    <row r="12" spans="1:2" s="7" customFormat="1" ht="12.75">
      <c r="A12" s="5" t="s">
        <v>8</v>
      </c>
      <c r="B12" s="6">
        <f>POWER(100/B7,1.852)*POWER(B8,1.852)/POWER(B9,4.8655)*0.2083</f>
        <v>9.73047934271044</v>
      </c>
    </row>
    <row r="13" spans="1:2" s="7" customFormat="1" ht="12.75">
      <c r="A13" s="5" t="s">
        <v>9</v>
      </c>
      <c r="B13" s="6">
        <f>+B12*0.43</f>
        <v>4.18410611736549</v>
      </c>
    </row>
    <row r="14" spans="1:2" s="7" customFormat="1" ht="12.75">
      <c r="A14" s="5"/>
      <c r="B14" s="6"/>
    </row>
    <row r="15" spans="1:2" s="7" customFormat="1" ht="12.75">
      <c r="A15" s="5" t="s">
        <v>10</v>
      </c>
      <c r="B15" s="6">
        <f>+B12*B6/100</f>
        <v>19.46095868542088</v>
      </c>
    </row>
    <row r="16" spans="1:2" s="7" customFormat="1" ht="12.75">
      <c r="A16" s="5" t="s">
        <v>11</v>
      </c>
      <c r="B16" s="6">
        <f>+B15*0.43</f>
        <v>8.36821223473098</v>
      </c>
    </row>
    <row r="18" ht="12.75">
      <c r="A18" s="3" t="s">
        <v>12</v>
      </c>
    </row>
    <row r="19" spans="1:2" ht="12.75">
      <c r="A19" s="8" t="s">
        <v>13</v>
      </c>
      <c r="B19" s="9">
        <f>0.408709*B8/POWER(B9,2)</f>
        <v>9.082422222222222</v>
      </c>
    </row>
    <row r="22" spans="1:2" ht="15.75">
      <c r="A22" s="2" t="s">
        <v>14</v>
      </c>
      <c r="B22" s="3"/>
    </row>
    <row r="23" spans="1:2" ht="15.75">
      <c r="A23" s="2"/>
      <c r="B23" s="3"/>
    </row>
    <row r="24" ht="12.75">
      <c r="A24" s="3" t="s">
        <v>2</v>
      </c>
    </row>
    <row r="25" spans="1:3" ht="12.75">
      <c r="A25" s="4" t="s">
        <v>15</v>
      </c>
      <c r="B25">
        <v>30</v>
      </c>
      <c r="C25" s="10"/>
    </row>
    <row r="26" spans="1:2" ht="12.75">
      <c r="A26" s="11" t="s">
        <v>4</v>
      </c>
      <c r="B26">
        <v>140</v>
      </c>
    </row>
    <row r="27" spans="1:3" ht="12.75">
      <c r="A27" t="s">
        <v>16</v>
      </c>
      <c r="B27">
        <v>10</v>
      </c>
      <c r="C27" s="10"/>
    </row>
    <row r="28" spans="1:3" ht="12.75">
      <c r="A28" t="s">
        <v>17</v>
      </c>
      <c r="B28">
        <v>76</v>
      </c>
      <c r="C28" s="10"/>
    </row>
    <row r="30" ht="12.75">
      <c r="A30" s="3" t="s">
        <v>7</v>
      </c>
    </row>
    <row r="31" spans="1:2" ht="12.75">
      <c r="A31" s="5" t="s">
        <v>18</v>
      </c>
      <c r="B31" s="6">
        <f>POWER(100/B26,1.852)*POWER(B27*15.852,1.852)/POWER(B28*0.03937,4.8655)*0.2083*304.8*3.28</f>
        <v>6406.617286898304</v>
      </c>
    </row>
    <row r="32" spans="1:2" ht="12.75">
      <c r="A32" s="5" t="s">
        <v>19</v>
      </c>
      <c r="B32" s="6">
        <f>+B31*9.81/1000</f>
        <v>62.848915584472365</v>
      </c>
    </row>
    <row r="33" spans="1:2" ht="12.75">
      <c r="A33" s="5"/>
      <c r="B33" s="6"/>
    </row>
    <row r="34" spans="1:2" ht="12.75">
      <c r="A34" s="5" t="s">
        <v>20</v>
      </c>
      <c r="B34" s="6">
        <f>+B31*B25/100</f>
        <v>1921.9851860694914</v>
      </c>
    </row>
    <row r="35" spans="1:2" ht="12.75">
      <c r="A35" s="5" t="s">
        <v>21</v>
      </c>
      <c r="B35" s="6">
        <f>+B34*9.81/1000</f>
        <v>18.85467467534171</v>
      </c>
    </row>
    <row r="37" ht="12.75">
      <c r="A37" s="3" t="s">
        <v>12</v>
      </c>
    </row>
    <row r="38" spans="1:2" ht="12.75">
      <c r="A38" s="8" t="s">
        <v>22</v>
      </c>
      <c r="B38" s="9">
        <f>(B27/1000)/(PI()*POWER((B28/1000)/2,2))</f>
        <v>2.2043620926855314</v>
      </c>
    </row>
  </sheetData>
  <sheetProtection selectLockedCells="1" selectUnlockedCells="1"/>
  <hyperlinks>
    <hyperlink ref="A1" r:id="rId1" display="Hazen-Williams Equation for Pressure Loss in Pipes"/>
    <hyperlink ref="A7" r:id="rId2" display="c = Hazen-Williams roughness constant "/>
    <hyperlink ref="A26" r:id="rId3" display="c = Hazen-Williams roughness constant 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